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lig\Abildsø Tennis\2021 Årsmøte\"/>
    </mc:Choice>
  </mc:AlternateContent>
  <xr:revisionPtr revIDLastSave="0" documentId="8_{B8A3470E-FD8A-434A-8899-CCE2D4CFC200}" xr6:coauthVersionLast="46" xr6:coauthVersionMax="46" xr10:uidLastSave="{00000000-0000-0000-0000-000000000000}"/>
  <bookViews>
    <workbookView xWindow="-120" yWindow="-120" windowWidth="25440" windowHeight="15390" xr2:uid="{3BFAB8EF-DB45-4B0D-B1EF-BDBF711011A8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H22" i="2"/>
  <c r="I22" i="2" s="1"/>
  <c r="H21" i="2"/>
  <c r="I21" i="2" s="1"/>
  <c r="I23" i="2" s="1"/>
  <c r="I27" i="2" s="1"/>
  <c r="I28" i="2" s="1"/>
  <c r="I30" i="2" s="1"/>
  <c r="G8" i="2"/>
  <c r="I6" i="2"/>
  <c r="H7" i="2"/>
  <c r="H8" i="2" s="1"/>
  <c r="H6" i="2"/>
  <c r="C6" i="2"/>
  <c r="C8" i="2" s="1"/>
  <c r="B23" i="2"/>
  <c r="C22" i="2"/>
  <c r="D22" i="2"/>
  <c r="C21" i="2"/>
  <c r="D21" i="2" s="1"/>
  <c r="D23" i="2" s="1"/>
  <c r="B8" i="2"/>
  <c r="C7" i="2"/>
  <c r="D7" i="2" s="1"/>
  <c r="D6" i="2"/>
  <c r="I7" i="2" l="1"/>
  <c r="I8" i="2" s="1"/>
  <c r="I12" i="2" s="1"/>
  <c r="I13" i="2" s="1"/>
  <c r="I15" i="2" s="1"/>
  <c r="C23" i="2"/>
  <c r="D8" i="2"/>
  <c r="D12" i="2"/>
  <c r="D13" i="2" s="1"/>
  <c r="D15" i="2" s="1"/>
  <c r="H23" i="2"/>
  <c r="D27" i="2"/>
  <c r="D28" i="2" s="1"/>
  <c r="D30" i="2" s="1"/>
</calcChain>
</file>

<file path=xl/sharedStrings.xml><?xml version="1.0" encoding="utf-8"?>
<sst xmlns="http://schemas.openxmlformats.org/spreadsheetml/2006/main" count="35" uniqueCount="22">
  <si>
    <t>Alternativer baner</t>
  </si>
  <si>
    <t>Mastersport</t>
  </si>
  <si>
    <t>To stk Redplus Tennisbaner</t>
  </si>
  <si>
    <t>Pris</t>
  </si>
  <si>
    <t>Mva</t>
  </si>
  <si>
    <t>Totalt</t>
  </si>
  <si>
    <t>Grunnarbeider fastpris fra Mastersport</t>
  </si>
  <si>
    <t>Totalt til utbetaling i 2021</t>
  </si>
  <si>
    <t>Mva refusjon</t>
  </si>
  <si>
    <t>Refusjoner fra Forbund:</t>
  </si>
  <si>
    <t>Spillemidler 1/3 av kostnad inkl mva.</t>
  </si>
  <si>
    <t>Total kostnad for 2 baner</t>
  </si>
  <si>
    <t>Totalt til refusjon (i 2022)</t>
  </si>
  <si>
    <t>UNISPORT</t>
  </si>
  <si>
    <t>Grunnarb. (inkl. Asfalt)</t>
  </si>
  <si>
    <t>To stk. Saltex kunstgress</t>
  </si>
  <si>
    <t>2 stk. Top Sand</t>
  </si>
  <si>
    <t>Referanse: Jarlsø (Tønsberg)</t>
  </si>
  <si>
    <t xml:space="preserve">Referanse:  Sarpsborg,  Sørumsand </t>
  </si>
  <si>
    <t xml:space="preserve">Referanse: Grefsen, Fagerheimen </t>
  </si>
  <si>
    <t>To stk Matchplay Clayrite Tennisbaner Syn. rødgrus)</t>
  </si>
  <si>
    <t>Referanse: Voldsløkka, Eiksmarka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</si>
</sst>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3" fillId="2" borderId="0" xfId="0" applyFont="1" applyFill="1"/>
    <xf numFmtId="0" fontId="0" fillId="2" borderId="0" xfId="0" applyFill="1"/>
    <xf numFmtId="0" fontId="7" fillId="2" borderId="0" xfId="0" applyFont="1" applyFill="1"/>
    <xf numFmtId="3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164" fontId="4" fillId="2" borderId="0" xfId="0" applyNumberFormat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B205-87C6-4145-9AB0-322478597AB7}">
  <dimension ref="A1:I32"/>
  <sheetViews>
    <sheetView tabSelected="1" workbookViewId="0">
      <selection activeCell="A5" sqref="A5"/>
    </sheetView>
  </sheetViews>
  <sheetFormatPr baseColWidth="10" defaultColWidth="11.42578125" defaultRowHeight="15" x14ac:dyDescent="0.25"/>
  <cols>
    <col min="1" max="1" width="52.7109375" customWidth="1"/>
    <col min="2" max="2" width="12.85546875" bestFit="1" customWidth="1"/>
    <col min="5" max="5" width="7.7109375" customWidth="1"/>
    <col min="6" max="6" width="26.42578125" customWidth="1"/>
  </cols>
  <sheetData>
    <row r="1" spans="1:9" x14ac:dyDescent="0.25">
      <c r="A1" s="1" t="s">
        <v>0</v>
      </c>
    </row>
    <row r="4" spans="1:9" ht="21" x14ac:dyDescent="0.35">
      <c r="A4" s="5" t="s">
        <v>1</v>
      </c>
      <c r="F4" s="13" t="s">
        <v>13</v>
      </c>
      <c r="G4" s="14"/>
      <c r="H4" s="14"/>
      <c r="I4" s="14"/>
    </row>
    <row r="5" spans="1:9" x14ac:dyDescent="0.25">
      <c r="B5" t="s">
        <v>3</v>
      </c>
      <c r="C5" t="s">
        <v>4</v>
      </c>
      <c r="D5" t="s">
        <v>5</v>
      </c>
      <c r="F5" s="14"/>
      <c r="G5" s="14" t="s">
        <v>3</v>
      </c>
      <c r="H5" s="14" t="s">
        <v>4</v>
      </c>
      <c r="I5" s="14" t="s">
        <v>5</v>
      </c>
    </row>
    <row r="6" spans="1:9" ht="15.75" x14ac:dyDescent="0.25">
      <c r="A6" s="9" t="s">
        <v>20</v>
      </c>
      <c r="B6" s="2">
        <v>740000</v>
      </c>
      <c r="C6" s="3">
        <f>B6*0.25</f>
        <v>185000</v>
      </c>
      <c r="D6" s="3">
        <f>SUM(B6:C6)</f>
        <v>925000</v>
      </c>
      <c r="F6" s="15" t="s">
        <v>15</v>
      </c>
      <c r="G6" s="16">
        <v>415000</v>
      </c>
      <c r="H6" s="17">
        <f>G6*0.25</f>
        <v>103750</v>
      </c>
      <c r="I6" s="17">
        <f>SUM(G6:H6)</f>
        <v>518750</v>
      </c>
    </row>
    <row r="7" spans="1:9" x14ac:dyDescent="0.25">
      <c r="A7" t="s">
        <v>6</v>
      </c>
      <c r="B7" s="2">
        <v>100000</v>
      </c>
      <c r="C7" s="3">
        <f>B7*0.25</f>
        <v>25000</v>
      </c>
      <c r="D7" s="3">
        <f>SUM(B7:C7)</f>
        <v>125000</v>
      </c>
      <c r="F7" s="14" t="s">
        <v>14</v>
      </c>
      <c r="G7" s="16">
        <v>600000</v>
      </c>
      <c r="H7" s="17">
        <f>G7*0.25</f>
        <v>150000</v>
      </c>
      <c r="I7" s="17">
        <f>SUM(G7:H7)</f>
        <v>750000</v>
      </c>
    </row>
    <row r="8" spans="1:9" x14ac:dyDescent="0.25">
      <c r="A8" s="1" t="s">
        <v>7</v>
      </c>
      <c r="B8" s="4">
        <f>SUM(B6:B7)</f>
        <v>840000</v>
      </c>
      <c r="C8" s="4">
        <f t="shared" ref="C8:D8" si="0">SUM(C6:C7)</f>
        <v>210000</v>
      </c>
      <c r="D8" s="4">
        <f t="shared" si="0"/>
        <v>1050000</v>
      </c>
      <c r="F8" s="18" t="s">
        <v>7</v>
      </c>
      <c r="G8" s="19">
        <f>SUM(G6:G7)</f>
        <v>1015000</v>
      </c>
      <c r="H8" s="19">
        <f t="shared" ref="H8:I8" si="1">SUM(H6:H7)</f>
        <v>253750</v>
      </c>
      <c r="I8" s="19">
        <f t="shared" si="1"/>
        <v>1268750</v>
      </c>
    </row>
    <row r="9" spans="1:9" x14ac:dyDescent="0.25">
      <c r="F9" s="14"/>
      <c r="G9" s="14"/>
      <c r="H9" s="14"/>
      <c r="I9" s="14"/>
    </row>
    <row r="10" spans="1:9" x14ac:dyDescent="0.25">
      <c r="A10" t="s">
        <v>9</v>
      </c>
      <c r="F10" s="14"/>
      <c r="G10" s="14"/>
      <c r="H10" s="14"/>
      <c r="I10" s="14"/>
    </row>
    <row r="11" spans="1:9" x14ac:dyDescent="0.25">
      <c r="A11" t="s">
        <v>8</v>
      </c>
      <c r="D11" s="2">
        <v>210000</v>
      </c>
      <c r="F11" s="14"/>
      <c r="G11" s="14"/>
      <c r="H11" s="14"/>
      <c r="I11" s="16">
        <v>253750</v>
      </c>
    </row>
    <row r="12" spans="1:9" x14ac:dyDescent="0.25">
      <c r="A12" t="s">
        <v>10</v>
      </c>
      <c r="D12" s="3">
        <f>D8/3</f>
        <v>350000</v>
      </c>
      <c r="F12" s="14"/>
      <c r="G12" s="14"/>
      <c r="H12" s="14"/>
      <c r="I12" s="17">
        <f>I8/3</f>
        <v>422916.66666666669</v>
      </c>
    </row>
    <row r="13" spans="1:9" x14ac:dyDescent="0.25">
      <c r="A13" t="s">
        <v>12</v>
      </c>
      <c r="D13" s="3">
        <f>SUM(D11:D12)</f>
        <v>560000</v>
      </c>
      <c r="F13" s="14"/>
      <c r="G13" s="14"/>
      <c r="H13" s="14"/>
      <c r="I13" s="17">
        <f>SUM(I11:I12)</f>
        <v>676666.66666666674</v>
      </c>
    </row>
    <row r="14" spans="1:9" x14ac:dyDescent="0.25">
      <c r="F14" s="14"/>
      <c r="G14" s="14"/>
      <c r="H14" s="14"/>
      <c r="I14" s="14"/>
    </row>
    <row r="15" spans="1:9" ht="15.75" x14ac:dyDescent="0.25">
      <c r="A15" s="6" t="s">
        <v>11</v>
      </c>
      <c r="B15" s="6"/>
      <c r="C15" s="6"/>
      <c r="D15" s="7">
        <f>D8-D13</f>
        <v>490000</v>
      </c>
      <c r="F15" s="14"/>
      <c r="G15" s="14"/>
      <c r="H15" s="14"/>
      <c r="I15" s="20">
        <f>I8-I13</f>
        <v>592083.33333333326</v>
      </c>
    </row>
    <row r="16" spans="1:9" x14ac:dyDescent="0.25">
      <c r="F16" s="14"/>
      <c r="G16" s="14"/>
      <c r="H16" s="14"/>
      <c r="I16" s="14"/>
    </row>
    <row r="17" spans="1:9" x14ac:dyDescent="0.25">
      <c r="A17" t="s">
        <v>21</v>
      </c>
      <c r="F17" s="14" t="s">
        <v>17</v>
      </c>
      <c r="G17" s="14"/>
      <c r="H17" s="14"/>
      <c r="I17" s="14"/>
    </row>
    <row r="18" spans="1:9" x14ac:dyDescent="0.25">
      <c r="F18" s="14"/>
      <c r="G18" s="14"/>
      <c r="H18" s="14"/>
      <c r="I18" s="14"/>
    </row>
    <row r="19" spans="1:9" x14ac:dyDescent="0.25">
      <c r="F19" s="14"/>
      <c r="G19" s="14"/>
      <c r="H19" s="14"/>
      <c r="I19" s="14"/>
    </row>
    <row r="20" spans="1:9" x14ac:dyDescent="0.25">
      <c r="F20" s="14"/>
      <c r="G20" s="14"/>
      <c r="H20" s="14"/>
      <c r="I20" s="14"/>
    </row>
    <row r="21" spans="1:9" ht="15.75" x14ac:dyDescent="0.25">
      <c r="A21" s="9" t="s">
        <v>2</v>
      </c>
      <c r="B21" s="2">
        <v>1040000</v>
      </c>
      <c r="C21" s="3">
        <f>B21*0.25</f>
        <v>260000</v>
      </c>
      <c r="D21" s="3">
        <f>SUM(B21:C21)</f>
        <v>1300000</v>
      </c>
      <c r="F21" s="15" t="s">
        <v>16</v>
      </c>
      <c r="G21" s="16">
        <v>622000</v>
      </c>
      <c r="H21" s="17">
        <f>G21*0.25</f>
        <v>155500</v>
      </c>
      <c r="I21" s="17">
        <f>SUM(G21:H21)</f>
        <v>777500</v>
      </c>
    </row>
    <row r="22" spans="1:9" x14ac:dyDescent="0.25">
      <c r="A22" t="s">
        <v>6</v>
      </c>
      <c r="B22" s="10">
        <v>100000</v>
      </c>
      <c r="C22" s="3">
        <f>B22*0.25</f>
        <v>25000</v>
      </c>
      <c r="D22" s="3">
        <f>SUM(B22:C22)</f>
        <v>125000</v>
      </c>
      <c r="F22" s="14" t="s">
        <v>14</v>
      </c>
      <c r="G22" s="16">
        <v>600000</v>
      </c>
      <c r="H22" s="17">
        <f>G22*0.25</f>
        <v>150000</v>
      </c>
      <c r="I22" s="17">
        <f>SUM(G22:H22)</f>
        <v>750000</v>
      </c>
    </row>
    <row r="23" spans="1:9" x14ac:dyDescent="0.25">
      <c r="A23" s="1" t="s">
        <v>7</v>
      </c>
      <c r="B23" s="4">
        <f>SUM(B21:B22)</f>
        <v>1140000</v>
      </c>
      <c r="C23" s="4">
        <f t="shared" ref="C23:D23" si="2">SUM(C21:C22)</f>
        <v>285000</v>
      </c>
      <c r="D23" s="4">
        <f t="shared" si="2"/>
        <v>1425000</v>
      </c>
      <c r="F23" s="18" t="s">
        <v>7</v>
      </c>
      <c r="G23" s="19">
        <f>SUM(G21:G22)</f>
        <v>1222000</v>
      </c>
      <c r="H23" s="19">
        <f t="shared" ref="H23:I23" si="3">SUM(H21:H22)</f>
        <v>305500</v>
      </c>
      <c r="I23" s="19">
        <f t="shared" si="3"/>
        <v>1527500</v>
      </c>
    </row>
    <row r="24" spans="1:9" x14ac:dyDescent="0.25">
      <c r="F24" s="14"/>
      <c r="G24" s="14"/>
      <c r="H24" s="14"/>
      <c r="I24" s="14"/>
    </row>
    <row r="25" spans="1:9" x14ac:dyDescent="0.25">
      <c r="A25" t="s">
        <v>9</v>
      </c>
      <c r="F25" s="14"/>
      <c r="G25" s="14"/>
      <c r="H25" s="14"/>
      <c r="I25" s="14"/>
    </row>
    <row r="26" spans="1:9" x14ac:dyDescent="0.25">
      <c r="A26" t="s">
        <v>8</v>
      </c>
      <c r="D26" s="2">
        <v>285000</v>
      </c>
      <c r="F26" s="14"/>
      <c r="G26" s="14"/>
      <c r="H26" s="14"/>
      <c r="I26" s="16">
        <v>305500</v>
      </c>
    </row>
    <row r="27" spans="1:9" x14ac:dyDescent="0.25">
      <c r="A27" t="s">
        <v>10</v>
      </c>
      <c r="D27" s="2">
        <f>D23/3</f>
        <v>475000</v>
      </c>
      <c r="F27" s="14"/>
      <c r="G27" s="14"/>
      <c r="H27" s="14"/>
      <c r="I27" s="17">
        <f>I23/3</f>
        <v>509166.66666666669</v>
      </c>
    </row>
    <row r="28" spans="1:9" x14ac:dyDescent="0.25">
      <c r="A28" s="11" t="s">
        <v>12</v>
      </c>
      <c r="B28" s="1"/>
      <c r="C28" s="1"/>
      <c r="D28" s="12">
        <f>SUM(D26:D27)</f>
        <v>760000</v>
      </c>
      <c r="F28" s="14"/>
      <c r="G28" s="14"/>
      <c r="H28" s="14"/>
      <c r="I28" s="17">
        <f>SUM(I26:I27)</f>
        <v>814666.66666666674</v>
      </c>
    </row>
    <row r="29" spans="1:9" x14ac:dyDescent="0.25">
      <c r="F29" s="14"/>
      <c r="G29" s="14"/>
      <c r="H29" s="14"/>
      <c r="I29" s="14"/>
    </row>
    <row r="30" spans="1:9" ht="15.75" x14ac:dyDescent="0.25">
      <c r="A30" s="6" t="s">
        <v>11</v>
      </c>
      <c r="B30" s="8"/>
      <c r="C30" s="8"/>
      <c r="D30" s="7">
        <f>D23-D28</f>
        <v>665000</v>
      </c>
      <c r="F30" s="14"/>
      <c r="G30" s="14"/>
      <c r="H30" s="14"/>
      <c r="I30" s="20">
        <f>I23-I28</f>
        <v>712833.33333333326</v>
      </c>
    </row>
    <row r="31" spans="1:9" x14ac:dyDescent="0.25">
      <c r="F31" s="14"/>
      <c r="G31" s="14"/>
      <c r="H31" s="14"/>
      <c r="I31" s="14"/>
    </row>
    <row r="32" spans="1:9" x14ac:dyDescent="0.25">
      <c r="A32" t="s">
        <v>19</v>
      </c>
      <c r="F32" s="14" t="s">
        <v>18</v>
      </c>
      <c r="G32" s="14"/>
      <c r="H32" s="14"/>
      <c r="I32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Steihaug, Sven</dc:creator>
  <cp:lastModifiedBy>Steihaug, Sven</cp:lastModifiedBy>
  <dcterms:created xsi:type="dcterms:W3CDTF">2021-05-10T11:38:30Z</dcterms:created>
  <dcterms:modified xsi:type="dcterms:W3CDTF">2021-05-19T11:59:08Z</dcterms:modified>
</cp:coreProperties>
</file>